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Teilhabe und Rehabilitation\Gemeinsamer Ordner\3. Fachthemen\Herausforderndes Verhalten_IPW\Kalkulation\"/>
    </mc:Choice>
  </mc:AlternateContent>
  <xr:revisionPtr revIDLastSave="0" documentId="8_{060B5142-31B9-442A-B40B-1CDD87500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er Setting" sheetId="2" r:id="rId1"/>
    <sheet name="3er Setting" sheetId="3" r:id="rId2"/>
    <sheet name="2er Setting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C7" i="2"/>
  <c r="J7" i="3"/>
  <c r="C7" i="3"/>
  <c r="H7" i="4"/>
  <c r="C7" i="4"/>
  <c r="C4" i="4"/>
  <c r="H9" i="4"/>
  <c r="C6" i="4"/>
  <c r="E6" i="4" s="1"/>
  <c r="C5" i="4"/>
  <c r="H5" i="4" s="1"/>
  <c r="E4" i="4"/>
  <c r="J9" i="3"/>
  <c r="C6" i="3"/>
  <c r="J6" i="3" s="1"/>
  <c r="C5" i="3"/>
  <c r="J5" i="3" s="1"/>
  <c r="C4" i="3"/>
  <c r="J4" i="3" s="1"/>
  <c r="L9" i="2"/>
  <c r="C6" i="2"/>
  <c r="L6" i="2" s="1"/>
  <c r="C5" i="2"/>
  <c r="K5" i="2" s="1"/>
  <c r="C4" i="2"/>
  <c r="K4" i="2" s="1"/>
  <c r="H6" i="4" l="1"/>
  <c r="H4" i="4"/>
  <c r="G4" i="4"/>
  <c r="G6" i="4"/>
  <c r="E5" i="4"/>
  <c r="E11" i="4" s="1"/>
  <c r="G5" i="4"/>
  <c r="J11" i="3"/>
  <c r="E4" i="3"/>
  <c r="G4" i="3"/>
  <c r="I4" i="3"/>
  <c r="I6" i="3"/>
  <c r="E6" i="3"/>
  <c r="G6" i="3"/>
  <c r="E5" i="3"/>
  <c r="G5" i="3"/>
  <c r="I5" i="3"/>
  <c r="I11" i="3" s="1"/>
  <c r="L4" i="2"/>
  <c r="I4" i="2"/>
  <c r="E4" i="2"/>
  <c r="G4" i="2"/>
  <c r="E6" i="2"/>
  <c r="G6" i="2"/>
  <c r="I6" i="2"/>
  <c r="K6" i="2"/>
  <c r="K11" i="2" s="1"/>
  <c r="E5" i="2"/>
  <c r="G5" i="2"/>
  <c r="L5" i="2"/>
  <c r="I5" i="2"/>
  <c r="G11" i="3" l="1"/>
  <c r="J12" i="3"/>
  <c r="J13" i="3" s="1"/>
  <c r="H11" i="4"/>
  <c r="G11" i="4"/>
  <c r="E11" i="3"/>
  <c r="L11" i="2"/>
  <c r="L12" i="2" s="1"/>
  <c r="L13" i="2" s="1"/>
  <c r="G11" i="2"/>
  <c r="I11" i="2"/>
  <c r="E11" i="2"/>
  <c r="H12" i="4" l="1"/>
  <c r="H13" i="4" s="1"/>
</calcChain>
</file>

<file path=xl/sharedStrings.xml><?xml version="1.0" encoding="utf-8"?>
<sst xmlns="http://schemas.openxmlformats.org/spreadsheetml/2006/main" count="69" uniqueCount="26">
  <si>
    <t>IPW+ Personalschlüssel-Rechner – 4 Personen</t>
  </si>
  <si>
    <t>Eingabe: Schlüssel-Nenner ändern und je Person Faktor setzen (1 = aktiv, 0 = nicht aktiv; Teilfaktoren möglich).</t>
  </si>
  <si>
    <t>Baustein / Modul</t>
  </si>
  <si>
    <t>Schlüssel
1:x</t>
  </si>
  <si>
    <t>VZÄ je Person</t>
  </si>
  <si>
    <t>Person 1</t>
  </si>
  <si>
    <t>Person 2</t>
  </si>
  <si>
    <t>Person 3</t>
  </si>
  <si>
    <t>Person 4</t>
  </si>
  <si>
    <t>VZÄ gesamt</t>
  </si>
  <si>
    <t>Sicherheit Rufbereitschaft / Präsenz</t>
  </si>
  <si>
    <t>SUMME VZÄ gesamt</t>
  </si>
  <si>
    <t>VZÄ je Person Ø</t>
  </si>
  <si>
    <t>Gesamtschlüssel 1:x</t>
  </si>
  <si>
    <t>individuelle extra Assistenz</t>
  </si>
  <si>
    <t>IPW+ Personalschlüssel-Rechner – 3 Personen</t>
  </si>
  <si>
    <t>IPW+ Personalschlüssel-Rechner – 2 Personen</t>
  </si>
  <si>
    <t>IPW+ (niedrig)</t>
  </si>
  <si>
    <t>IPW+ (mittel)</t>
  </si>
  <si>
    <t>IPW+ (hoch)</t>
  </si>
  <si>
    <t>Psychologischer Fachdienst</t>
  </si>
  <si>
    <t>Leitung und Verwaltung / Orgaleistungen</t>
  </si>
  <si>
    <t>Gesamtleistung</t>
  </si>
  <si>
    <t>Auslastungsgrad</t>
  </si>
  <si>
    <t>80-100%</t>
  </si>
  <si>
    <t>Fachkraftquote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</si>
</sst>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rlito"/>
    </font>
    <font>
      <b/>
      <sz val="16"/>
      <color rgb="FFFFFFFF"/>
      <name val="Carlito"/>
    </font>
    <font>
      <i/>
      <sz val="11"/>
      <color rgb="FF444444"/>
      <name val="Carlito"/>
    </font>
    <font>
      <b/>
      <sz val="11"/>
      <color rgb="FFFFFFFF"/>
      <name val="Carlito"/>
    </font>
    <font>
      <b/>
      <sz val="11"/>
      <name val="Carlito"/>
    </font>
    <font>
      <sz val="10"/>
      <name val="Carlito"/>
    </font>
    <font>
      <sz val="11"/>
      <name val="Carlito"/>
    </font>
    <font>
      <b/>
      <sz val="11"/>
      <color theme="0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4A"/>
      </patternFill>
    </fill>
    <fill>
      <patternFill patternType="solid">
        <fgColor rgb="FFE8F0EF"/>
      </patternFill>
    </fill>
    <fill>
      <patternFill patternType="solid">
        <fgColor rgb="FF376D67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F8FAF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4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4" fillId="5" borderId="0" xfId="1" applyFont="1" applyFill="1"/>
    <xf numFmtId="0" fontId="5" fillId="7" borderId="0" xfId="1" applyFont="1" applyFill="1" applyAlignment="1">
      <alignment wrapText="1"/>
    </xf>
    <xf numFmtId="2" fontId="0" fillId="0" borderId="0" xfId="1" applyNumberFormat="1" applyFont="1" applyAlignment="1">
      <alignment vertical="center" wrapText="1"/>
    </xf>
    <xf numFmtId="2" fontId="0" fillId="0" borderId="0" xfId="1" applyNumberFormat="1" applyFont="1"/>
    <xf numFmtId="2" fontId="4" fillId="5" borderId="0" xfId="1" applyNumberFormat="1" applyFont="1" applyFill="1"/>
    <xf numFmtId="2" fontId="4" fillId="6" borderId="0" xfId="1" applyNumberFormat="1" applyFont="1" applyFill="1"/>
    <xf numFmtId="0" fontId="0" fillId="8" borderId="0" xfId="1" applyFont="1" applyFill="1" applyAlignment="1">
      <alignment vertical="center" wrapText="1"/>
    </xf>
    <xf numFmtId="2" fontId="0" fillId="8" borderId="0" xfId="1" applyNumberFormat="1" applyFont="1" applyFill="1" applyAlignment="1">
      <alignment vertical="center" wrapText="1"/>
    </xf>
    <xf numFmtId="1" fontId="0" fillId="8" borderId="0" xfId="1" applyNumberFormat="1" applyFont="1" applyFill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0" fontId="7" fillId="5" borderId="0" xfId="1" applyFont="1" applyFill="1"/>
    <xf numFmtId="2" fontId="7" fillId="5" borderId="0" xfId="1" applyNumberFormat="1" applyFont="1" applyFill="1"/>
    <xf numFmtId="2" fontId="7" fillId="6" borderId="0" xfId="1" applyNumberFormat="1" applyFont="1" applyFill="1"/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/>
    </xf>
    <xf numFmtId="2" fontId="0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9" fontId="5" fillId="7" borderId="0" xfId="1" applyNumberFormat="1" applyFont="1" applyFill="1" applyAlignment="1">
      <alignment wrapText="1"/>
    </xf>
    <xf numFmtId="9" fontId="5" fillId="7" borderId="0" xfId="1" applyNumberFormat="1" applyFont="1" applyFill="1" applyAlignment="1">
      <alignment horizontal="right" wrapText="1"/>
    </xf>
  </cellXfs>
  <cellStyles count="2">
    <cellStyle name="Normal" xfId="1" xr:uid="{00000000-0005-0000-0000-000000000000}"/>
    <cellStyle name="Standard" xfId="0" builtinId="0"/>
  </cellStyles>
  <dxfs count="3">
    <dxf>
      <fill>
        <patternFill patternType="solid">
          <bgColor rgb="FFDCFCE7"/>
        </patternFill>
      </fill>
    </dxf>
    <dxf>
      <fill>
        <patternFill patternType="solid">
          <bgColor rgb="FFDCFCE7"/>
        </patternFill>
      </fill>
    </dxf>
    <dxf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779-AC9E-40EB-823A-BE90D0B2F75F}">
  <dimension ref="A1:L17"/>
  <sheetViews>
    <sheetView tabSelected="1" workbookViewId="0">
      <selection activeCell="E24" sqref="E24"/>
    </sheetView>
  </sheetViews>
  <sheetFormatPr baseColWidth="10" defaultColWidth="8.69921875" defaultRowHeight="13.8"/>
  <cols>
    <col min="1" max="1" width="34" customWidth="1"/>
    <col min="2" max="2" width="10" customWidth="1"/>
    <col min="3" max="3" width="13" customWidth="1"/>
    <col min="4" max="11" width="11" customWidth="1"/>
    <col min="12" max="12" width="13" customWidth="1"/>
  </cols>
  <sheetData>
    <row r="1" spans="1:12" ht="19.9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4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7.6">
      <c r="A3" s="1" t="s">
        <v>2</v>
      </c>
      <c r="B3" s="1" t="s">
        <v>3</v>
      </c>
      <c r="C3" s="1" t="s">
        <v>4</v>
      </c>
      <c r="D3" s="1" t="s">
        <v>5</v>
      </c>
      <c r="E3" s="1"/>
      <c r="F3" s="1" t="s">
        <v>6</v>
      </c>
      <c r="G3" s="1"/>
      <c r="H3" s="1" t="s">
        <v>7</v>
      </c>
      <c r="I3" s="1"/>
      <c r="J3" s="1" t="s">
        <v>8</v>
      </c>
      <c r="K3" s="1"/>
      <c r="L3" s="1" t="s">
        <v>9</v>
      </c>
    </row>
    <row r="4" spans="1:12">
      <c r="A4" s="9" t="s">
        <v>17</v>
      </c>
      <c r="B4" s="10">
        <v>0.4</v>
      </c>
      <c r="C4" s="10">
        <f t="shared" ref="C4:C6" si="0">1/B4</f>
        <v>2.5</v>
      </c>
      <c r="D4" s="11">
        <v>1</v>
      </c>
      <c r="E4" s="10">
        <f>SUM(D4*$C4)</f>
        <v>2.5</v>
      </c>
      <c r="F4" s="11">
        <v>0</v>
      </c>
      <c r="G4" s="10">
        <f>SUM(F4*$C4)</f>
        <v>0</v>
      </c>
      <c r="H4" s="11">
        <v>0</v>
      </c>
      <c r="I4" s="10">
        <f>SUM(H4*$C4)</f>
        <v>0</v>
      </c>
      <c r="J4" s="11">
        <v>0</v>
      </c>
      <c r="K4" s="10">
        <f>SUM(J4*$C4)</f>
        <v>0</v>
      </c>
      <c r="L4" s="10">
        <f>C4*SUM(D4,F4,H4,J4)</f>
        <v>2.5</v>
      </c>
    </row>
    <row r="5" spans="1:12">
      <c r="A5" s="2" t="s">
        <v>18</v>
      </c>
      <c r="B5" s="5">
        <v>0.3</v>
      </c>
      <c r="C5" s="5">
        <f t="shared" si="0"/>
        <v>3.3333333333333335</v>
      </c>
      <c r="D5" s="12">
        <v>0</v>
      </c>
      <c r="E5" s="10">
        <f t="shared" ref="E5:E6" si="1">SUM(D5*$C5)</f>
        <v>0</v>
      </c>
      <c r="F5" s="12">
        <v>1</v>
      </c>
      <c r="G5" s="10">
        <f t="shared" ref="G5:G6" si="2">SUM(F5*$C5)</f>
        <v>3.3333333333333335</v>
      </c>
      <c r="H5" s="12">
        <v>0</v>
      </c>
      <c r="I5" s="10">
        <f t="shared" ref="I5:I6" si="3">SUM(H5*$C5)</f>
        <v>0</v>
      </c>
      <c r="J5" s="12">
        <v>1</v>
      </c>
      <c r="K5" s="10">
        <f t="shared" ref="K5:K6" si="4">SUM(J5*$C5)</f>
        <v>3.3333333333333335</v>
      </c>
      <c r="L5" s="10">
        <f t="shared" ref="L5:L7" si="5">C5*SUM(D5,F5,H5,J5)</f>
        <v>6.666666666666667</v>
      </c>
    </row>
    <row r="6" spans="1:12">
      <c r="A6" s="2" t="s">
        <v>19</v>
      </c>
      <c r="B6" s="5">
        <v>0.2</v>
      </c>
      <c r="C6" s="5">
        <f t="shared" si="0"/>
        <v>5</v>
      </c>
      <c r="D6" s="12">
        <v>0</v>
      </c>
      <c r="E6" s="10">
        <f t="shared" si="1"/>
        <v>0</v>
      </c>
      <c r="F6" s="12">
        <v>0</v>
      </c>
      <c r="G6" s="10">
        <f t="shared" si="2"/>
        <v>0</v>
      </c>
      <c r="H6" s="12">
        <v>1</v>
      </c>
      <c r="I6" s="10">
        <f t="shared" si="3"/>
        <v>5</v>
      </c>
      <c r="J6" s="12">
        <v>0</v>
      </c>
      <c r="K6" s="10">
        <f t="shared" si="4"/>
        <v>0</v>
      </c>
      <c r="L6" s="10">
        <f t="shared" si="5"/>
        <v>5</v>
      </c>
    </row>
    <row r="7" spans="1:12">
      <c r="A7" s="2" t="s">
        <v>20</v>
      </c>
      <c r="B7" s="5">
        <v>3</v>
      </c>
      <c r="C7" s="18">
        <f>1/B7</f>
        <v>0.33333333333333331</v>
      </c>
      <c r="D7" s="19"/>
      <c r="E7" s="19"/>
      <c r="F7" s="19"/>
      <c r="G7" s="19"/>
      <c r="H7" s="19"/>
      <c r="I7" s="19"/>
      <c r="J7" s="19"/>
      <c r="K7" s="19"/>
      <c r="L7" s="10">
        <f>C7</f>
        <v>0.33333333333333331</v>
      </c>
    </row>
    <row r="8" spans="1:12">
      <c r="A8" s="2" t="s">
        <v>14</v>
      </c>
      <c r="B8" s="5"/>
      <c r="C8" s="5"/>
      <c r="D8" s="5"/>
      <c r="E8" s="10"/>
      <c r="F8" s="5"/>
      <c r="G8" s="10"/>
      <c r="H8" s="12"/>
      <c r="I8" s="10"/>
      <c r="J8" s="12"/>
      <c r="K8" s="10"/>
      <c r="L8" s="10"/>
    </row>
    <row r="9" spans="1:12">
      <c r="A9" s="2" t="s">
        <v>10</v>
      </c>
      <c r="B9" s="5"/>
      <c r="C9" s="5"/>
      <c r="D9" s="5">
        <v>0</v>
      </c>
      <c r="E9" s="5"/>
      <c r="F9" s="5">
        <v>0</v>
      </c>
      <c r="G9" s="5"/>
      <c r="H9" s="5">
        <v>0</v>
      </c>
      <c r="I9" s="5"/>
      <c r="J9" s="5">
        <v>0</v>
      </c>
      <c r="K9" s="5"/>
      <c r="L9" s="5">
        <f>C9*SUM(D9:J9)</f>
        <v>0</v>
      </c>
    </row>
    <row r="10" spans="1:1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3" t="s">
        <v>11</v>
      </c>
      <c r="B11" s="7"/>
      <c r="C11" s="7"/>
      <c r="D11" s="7"/>
      <c r="E11" s="7">
        <f>SUM(E4:E6)</f>
        <v>2.5</v>
      </c>
      <c r="F11" s="7"/>
      <c r="G11" s="7">
        <f>SUM(G4:G6)</f>
        <v>3.3333333333333335</v>
      </c>
      <c r="H11" s="7"/>
      <c r="I11" s="7">
        <f>SUM(I4:I6)</f>
        <v>5</v>
      </c>
      <c r="J11" s="7"/>
      <c r="K11" s="7">
        <f>SUM(K4:K6)</f>
        <v>3.3333333333333335</v>
      </c>
      <c r="L11" s="8">
        <f>SUM(L4:L9)</f>
        <v>14.500000000000002</v>
      </c>
    </row>
    <row r="12" spans="1:12">
      <c r="A12" s="1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>
        <f>L11/4</f>
        <v>3.6250000000000004</v>
      </c>
    </row>
    <row r="13" spans="1:12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8">
        <f>IF(L12=0,"",1/L12)</f>
        <v>0.27586206896551718</v>
      </c>
    </row>
    <row r="15" spans="1:12">
      <c r="A15" s="4" t="s">
        <v>21</v>
      </c>
      <c r="B15" s="4"/>
      <c r="C15" s="4"/>
      <c r="D15" s="4"/>
      <c r="E15" s="4"/>
      <c r="F15" s="4"/>
      <c r="G15" s="4"/>
      <c r="H15" s="20">
        <v>7.0000000000000007E-2</v>
      </c>
      <c r="I15" t="s">
        <v>22</v>
      </c>
      <c r="K15" s="4"/>
      <c r="L15" s="4"/>
    </row>
    <row r="16" spans="1:12">
      <c r="A16" s="4" t="s">
        <v>25</v>
      </c>
      <c r="B16" s="4"/>
      <c r="C16" s="4"/>
      <c r="D16" s="4"/>
      <c r="E16" s="4"/>
      <c r="F16" s="4"/>
      <c r="G16" s="4"/>
      <c r="H16" s="21" t="s">
        <v>24</v>
      </c>
      <c r="K16" s="4"/>
      <c r="L16" s="4"/>
    </row>
    <row r="17" spans="1:12">
      <c r="A17" s="4" t="s">
        <v>23</v>
      </c>
      <c r="B17" s="4"/>
      <c r="C17" s="4"/>
      <c r="D17" s="4"/>
      <c r="E17" s="4"/>
      <c r="F17" s="4"/>
      <c r="G17" s="4"/>
      <c r="H17" s="20">
        <v>0.85</v>
      </c>
      <c r="K17" s="4"/>
      <c r="L17" s="4"/>
    </row>
  </sheetData>
  <mergeCells count="3">
    <mergeCell ref="A1:L1"/>
    <mergeCell ref="A2:L2"/>
    <mergeCell ref="C7:K7"/>
  </mergeCells>
  <conditionalFormatting sqref="D4:K6 D8:K9">
    <cfRule type="cellIs" dxfId="2" priority="1" operator="greater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6B58-7D4F-4439-B550-F0F8146E5BEA}">
  <dimension ref="A1:J17"/>
  <sheetViews>
    <sheetView workbookViewId="0">
      <selection activeCell="A15" sqref="A15:J17"/>
    </sheetView>
  </sheetViews>
  <sheetFormatPr baseColWidth="10" defaultColWidth="8.69921875" defaultRowHeight="13.8"/>
  <cols>
    <col min="1" max="1" width="34" customWidth="1"/>
    <col min="2" max="2" width="10" customWidth="1"/>
    <col min="3" max="3" width="13" customWidth="1"/>
    <col min="4" max="9" width="11" customWidth="1"/>
    <col min="10" max="10" width="13" customWidth="1"/>
  </cols>
  <sheetData>
    <row r="1" spans="1:10" ht="19.95" customHeight="1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4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7.6">
      <c r="A3" s="1" t="s">
        <v>2</v>
      </c>
      <c r="B3" s="1" t="s">
        <v>3</v>
      </c>
      <c r="C3" s="1" t="s">
        <v>4</v>
      </c>
      <c r="D3" s="1" t="s">
        <v>5</v>
      </c>
      <c r="E3" s="1"/>
      <c r="F3" s="1" t="s">
        <v>6</v>
      </c>
      <c r="G3" s="1"/>
      <c r="H3" s="1" t="s">
        <v>7</v>
      </c>
      <c r="I3" s="1"/>
      <c r="J3" s="1" t="s">
        <v>9</v>
      </c>
    </row>
    <row r="4" spans="1:10">
      <c r="A4" s="9" t="s">
        <v>17</v>
      </c>
      <c r="B4" s="10">
        <v>0.3</v>
      </c>
      <c r="C4" s="10">
        <f t="shared" ref="C4:C6" si="0">1/B4</f>
        <v>3.3333333333333335</v>
      </c>
      <c r="D4" s="11">
        <v>1</v>
      </c>
      <c r="E4" s="10">
        <f>SUM(D4*$C4)</f>
        <v>3.3333333333333335</v>
      </c>
      <c r="F4" s="11">
        <v>0</v>
      </c>
      <c r="G4" s="10">
        <f>SUM(F4*$C4)</f>
        <v>0</v>
      </c>
      <c r="H4" s="11">
        <v>0</v>
      </c>
      <c r="I4" s="10">
        <f>SUM(H4*$C4)</f>
        <v>0</v>
      </c>
      <c r="J4" s="10">
        <f>C4*SUM(D4,F4,H4)</f>
        <v>3.3333333333333335</v>
      </c>
    </row>
    <row r="5" spans="1:10">
      <c r="A5" s="2" t="s">
        <v>18</v>
      </c>
      <c r="B5" s="5">
        <v>0.2</v>
      </c>
      <c r="C5" s="5">
        <f t="shared" si="0"/>
        <v>5</v>
      </c>
      <c r="D5" s="12">
        <v>0</v>
      </c>
      <c r="E5" s="10">
        <f t="shared" ref="E5:E6" si="1">SUM(D5*$C5)</f>
        <v>0</v>
      </c>
      <c r="F5" s="12">
        <v>1</v>
      </c>
      <c r="G5" s="10">
        <f t="shared" ref="G5:G6" si="2">SUM(F5*$C5)</f>
        <v>5</v>
      </c>
      <c r="H5" s="12">
        <v>0</v>
      </c>
      <c r="I5" s="10">
        <f t="shared" ref="I5:I6" si="3">SUM(H5*$C5)</f>
        <v>0</v>
      </c>
      <c r="J5" s="10">
        <f>C5*SUM(D5,F5,H5)</f>
        <v>5</v>
      </c>
    </row>
    <row r="6" spans="1:10">
      <c r="A6" s="2" t="s">
        <v>19</v>
      </c>
      <c r="B6" s="5">
        <v>0.15</v>
      </c>
      <c r="C6" s="5">
        <f t="shared" si="0"/>
        <v>6.666666666666667</v>
      </c>
      <c r="D6" s="12">
        <v>0</v>
      </c>
      <c r="E6" s="10">
        <f t="shared" si="1"/>
        <v>0</v>
      </c>
      <c r="F6" s="12">
        <v>0</v>
      </c>
      <c r="G6" s="10">
        <f t="shared" si="2"/>
        <v>0</v>
      </c>
      <c r="H6" s="12">
        <v>1</v>
      </c>
      <c r="I6" s="10">
        <f t="shared" si="3"/>
        <v>6.666666666666667</v>
      </c>
      <c r="J6" s="10">
        <f>C6*SUM(D6,F6,H6)</f>
        <v>6.666666666666667</v>
      </c>
    </row>
    <row r="7" spans="1:10">
      <c r="A7" s="2" t="s">
        <v>20</v>
      </c>
      <c r="B7" s="5">
        <v>3</v>
      </c>
      <c r="C7" s="18">
        <f>1/B7</f>
        <v>0.33333333333333331</v>
      </c>
      <c r="D7" s="19"/>
      <c r="E7" s="19"/>
      <c r="F7" s="19"/>
      <c r="G7" s="19"/>
      <c r="H7" s="19"/>
      <c r="I7" s="19"/>
      <c r="J7" s="10">
        <f>C7</f>
        <v>0.33333333333333331</v>
      </c>
    </row>
    <row r="8" spans="1:10">
      <c r="A8" s="2" t="s">
        <v>14</v>
      </c>
      <c r="B8" s="5"/>
      <c r="C8" s="5"/>
      <c r="D8" s="5"/>
      <c r="E8" s="10"/>
      <c r="F8" s="5"/>
      <c r="G8" s="10"/>
      <c r="H8" s="12"/>
      <c r="I8" s="10"/>
      <c r="J8" s="10"/>
    </row>
    <row r="9" spans="1:10">
      <c r="A9" s="2" t="s">
        <v>10</v>
      </c>
      <c r="B9" s="5"/>
      <c r="C9" s="5"/>
      <c r="D9" s="5">
        <v>0</v>
      </c>
      <c r="E9" s="5"/>
      <c r="F9" s="5">
        <v>0</v>
      </c>
      <c r="G9" s="5"/>
      <c r="H9" s="5">
        <v>0</v>
      </c>
      <c r="I9" s="5"/>
      <c r="J9" s="5">
        <f>C9*SUM(D9:I9)</f>
        <v>0</v>
      </c>
    </row>
    <row r="10" spans="1:10"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3" t="s">
        <v>11</v>
      </c>
      <c r="B11" s="7"/>
      <c r="C11" s="7"/>
      <c r="D11" s="7"/>
      <c r="E11" s="7">
        <f>SUM(E4:E6)</f>
        <v>3.3333333333333335</v>
      </c>
      <c r="F11" s="7"/>
      <c r="G11" s="7">
        <f>SUM(G4:G6)</f>
        <v>5</v>
      </c>
      <c r="H11" s="7"/>
      <c r="I11" s="7">
        <f>SUM(I4:I6)</f>
        <v>6.666666666666667</v>
      </c>
      <c r="J11" s="8">
        <f>SUM(J4:J9)</f>
        <v>15.333333333333334</v>
      </c>
    </row>
    <row r="12" spans="1:10">
      <c r="A12" s="13" t="s">
        <v>12</v>
      </c>
      <c r="B12" s="14"/>
      <c r="C12" s="14"/>
      <c r="D12" s="14"/>
      <c r="E12" s="14"/>
      <c r="F12" s="14"/>
      <c r="G12" s="14"/>
      <c r="H12" s="14"/>
      <c r="I12" s="14"/>
      <c r="J12" s="15">
        <f>J11/3</f>
        <v>5.1111111111111116</v>
      </c>
    </row>
    <row r="13" spans="1:10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8">
        <f>IF(J12=0,"",1/J12)</f>
        <v>0.19565217391304346</v>
      </c>
    </row>
    <row r="15" spans="1:10">
      <c r="A15" s="4" t="s">
        <v>21</v>
      </c>
      <c r="B15" s="4"/>
      <c r="C15" s="4"/>
      <c r="D15" s="4"/>
      <c r="E15" s="4"/>
      <c r="F15" s="4"/>
      <c r="G15" s="4"/>
      <c r="H15" s="20">
        <v>7.0000000000000007E-2</v>
      </c>
      <c r="I15" t="s">
        <v>22</v>
      </c>
    </row>
    <row r="16" spans="1:10">
      <c r="A16" s="4" t="s">
        <v>25</v>
      </c>
      <c r="B16" s="4"/>
      <c r="C16" s="4"/>
      <c r="D16" s="4"/>
      <c r="E16" s="4"/>
      <c r="F16" s="4"/>
      <c r="G16" s="4"/>
      <c r="H16" s="21" t="s">
        <v>24</v>
      </c>
    </row>
    <row r="17" spans="1:8">
      <c r="A17" s="4" t="s">
        <v>23</v>
      </c>
      <c r="B17" s="4"/>
      <c r="C17" s="4"/>
      <c r="D17" s="4"/>
      <c r="E17" s="4"/>
      <c r="F17" s="4"/>
      <c r="G17" s="4"/>
      <c r="H17" s="20">
        <v>0.85</v>
      </c>
    </row>
  </sheetData>
  <mergeCells count="3">
    <mergeCell ref="A1:J1"/>
    <mergeCell ref="A2:J2"/>
    <mergeCell ref="C7:I7"/>
  </mergeCells>
  <conditionalFormatting sqref="D4:I6 D8:I9">
    <cfRule type="cellIs" dxfId="1" priority="1" operator="greater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E31F-5DFC-4239-B4DF-993C7DFACA86}">
  <dimension ref="A1:I17"/>
  <sheetViews>
    <sheetView workbookViewId="0">
      <selection activeCell="A15" sqref="A15:J17"/>
    </sheetView>
  </sheetViews>
  <sheetFormatPr baseColWidth="10" defaultColWidth="8.69921875" defaultRowHeight="13.8"/>
  <cols>
    <col min="1" max="1" width="34" customWidth="1"/>
    <col min="2" max="2" width="10" customWidth="1"/>
    <col min="3" max="3" width="13" customWidth="1"/>
    <col min="4" max="7" width="11" customWidth="1"/>
    <col min="8" max="8" width="13" customWidth="1"/>
  </cols>
  <sheetData>
    <row r="1" spans="1:9" ht="19.95" customHeight="1">
      <c r="A1" s="16" t="s">
        <v>16</v>
      </c>
      <c r="B1" s="16"/>
      <c r="C1" s="16"/>
      <c r="D1" s="16"/>
      <c r="E1" s="16"/>
      <c r="F1" s="16"/>
      <c r="G1" s="16"/>
      <c r="H1" s="16"/>
    </row>
    <row r="2" spans="1:9" ht="14.4">
      <c r="A2" s="17" t="s">
        <v>1</v>
      </c>
      <c r="B2" s="17"/>
      <c r="C2" s="17"/>
      <c r="D2" s="17"/>
      <c r="E2" s="17"/>
      <c r="F2" s="17"/>
      <c r="G2" s="17"/>
      <c r="H2" s="17"/>
    </row>
    <row r="3" spans="1:9" ht="27.6">
      <c r="A3" s="1" t="s">
        <v>2</v>
      </c>
      <c r="B3" s="1" t="s">
        <v>3</v>
      </c>
      <c r="C3" s="1" t="s">
        <v>4</v>
      </c>
      <c r="D3" s="1" t="s">
        <v>5</v>
      </c>
      <c r="E3" s="1"/>
      <c r="F3" s="1" t="s">
        <v>6</v>
      </c>
      <c r="G3" s="1"/>
      <c r="H3" s="1" t="s">
        <v>9</v>
      </c>
    </row>
    <row r="4" spans="1:9">
      <c r="A4" s="9" t="s">
        <v>17</v>
      </c>
      <c r="B4" s="10">
        <v>0.2</v>
      </c>
      <c r="C4" s="10">
        <f>1/B4</f>
        <v>5</v>
      </c>
      <c r="D4" s="11">
        <v>1</v>
      </c>
      <c r="E4" s="10">
        <f>SUM(D4*$C4)</f>
        <v>5</v>
      </c>
      <c r="F4" s="11">
        <v>0</v>
      </c>
      <c r="G4" s="10">
        <f>SUM(F4*$C4)</f>
        <v>0</v>
      </c>
      <c r="H4" s="10">
        <f>C4*SUM(D4,F4)</f>
        <v>5</v>
      </c>
    </row>
    <row r="5" spans="1:9">
      <c r="A5" s="2" t="s">
        <v>18</v>
      </c>
      <c r="B5" s="5">
        <v>0.2</v>
      </c>
      <c r="C5" s="5">
        <f t="shared" ref="C5:C6" si="0">1/B5</f>
        <v>5</v>
      </c>
      <c r="D5" s="12">
        <v>0</v>
      </c>
      <c r="E5" s="10">
        <f t="shared" ref="E5:E6" si="1">SUM(D5*$C5)</f>
        <v>0</v>
      </c>
      <c r="F5" s="12">
        <v>1</v>
      </c>
      <c r="G5" s="10">
        <f t="shared" ref="G5:G6" si="2">SUM(F5*$C5)</f>
        <v>5</v>
      </c>
      <c r="H5" s="10">
        <f>C5*SUM(D5,F5)</f>
        <v>5</v>
      </c>
    </row>
    <row r="6" spans="1:9">
      <c r="A6" s="2" t="s">
        <v>19</v>
      </c>
      <c r="B6" s="5">
        <v>0.2</v>
      </c>
      <c r="C6" s="5">
        <f t="shared" si="0"/>
        <v>5</v>
      </c>
      <c r="D6" s="12">
        <v>0</v>
      </c>
      <c r="E6" s="10">
        <f t="shared" si="1"/>
        <v>0</v>
      </c>
      <c r="F6" s="12">
        <v>0</v>
      </c>
      <c r="G6" s="10">
        <f t="shared" si="2"/>
        <v>0</v>
      </c>
      <c r="H6" s="10">
        <f>C6*SUM(D6,F6,)</f>
        <v>0</v>
      </c>
    </row>
    <row r="7" spans="1:9">
      <c r="A7" s="2" t="s">
        <v>20</v>
      </c>
      <c r="B7" s="5">
        <v>3</v>
      </c>
      <c r="C7" s="18">
        <f>1/B7</f>
        <v>0.33333333333333331</v>
      </c>
      <c r="D7" s="19"/>
      <c r="E7" s="19"/>
      <c r="F7" s="19"/>
      <c r="G7" s="19"/>
      <c r="H7" s="10">
        <f>C7</f>
        <v>0.33333333333333331</v>
      </c>
    </row>
    <row r="8" spans="1:9">
      <c r="A8" s="2" t="s">
        <v>14</v>
      </c>
      <c r="B8" s="5"/>
      <c r="C8" s="5"/>
      <c r="D8" s="5"/>
      <c r="E8" s="10"/>
      <c r="F8" s="5"/>
      <c r="G8" s="10"/>
      <c r="H8" s="10"/>
    </row>
    <row r="9" spans="1:9">
      <c r="A9" s="2" t="s">
        <v>10</v>
      </c>
      <c r="B9" s="5"/>
      <c r="C9" s="5"/>
      <c r="D9" s="5">
        <v>0</v>
      </c>
      <c r="E9" s="5"/>
      <c r="F9" s="5">
        <v>0</v>
      </c>
      <c r="G9" s="5"/>
      <c r="H9" s="5">
        <f>C9*SUM(D9:G9)</f>
        <v>0</v>
      </c>
    </row>
    <row r="10" spans="1:9">
      <c r="B10" s="6"/>
      <c r="C10" s="6"/>
      <c r="D10" s="6"/>
      <c r="E10" s="6"/>
      <c r="F10" s="6"/>
      <c r="G10" s="6"/>
      <c r="H10" s="6"/>
    </row>
    <row r="11" spans="1:9">
      <c r="A11" s="3" t="s">
        <v>11</v>
      </c>
      <c r="B11" s="7"/>
      <c r="C11" s="7"/>
      <c r="D11" s="7"/>
      <c r="E11" s="7">
        <f>SUM(E4:E6)</f>
        <v>5</v>
      </c>
      <c r="F11" s="7"/>
      <c r="G11" s="7">
        <f>SUM(G4:G6)</f>
        <v>5</v>
      </c>
      <c r="H11" s="8">
        <f>SUM(H4:H9)</f>
        <v>10.333333333333334</v>
      </c>
    </row>
    <row r="12" spans="1:9">
      <c r="A12" s="13" t="s">
        <v>12</v>
      </c>
      <c r="B12" s="14"/>
      <c r="C12" s="14"/>
      <c r="D12" s="14"/>
      <c r="E12" s="14"/>
      <c r="F12" s="14"/>
      <c r="G12" s="14"/>
      <c r="H12" s="15">
        <f>H11/2</f>
        <v>5.166666666666667</v>
      </c>
    </row>
    <row r="13" spans="1:9">
      <c r="A13" s="3" t="s">
        <v>13</v>
      </c>
      <c r="B13" s="7"/>
      <c r="C13" s="7"/>
      <c r="D13" s="7"/>
      <c r="E13" s="7"/>
      <c r="F13" s="7"/>
      <c r="G13" s="7"/>
      <c r="H13" s="8">
        <f>IF(H12=0,"",1/H12)</f>
        <v>0.19354838709677419</v>
      </c>
    </row>
    <row r="15" spans="1:9">
      <c r="A15" s="4" t="s">
        <v>21</v>
      </c>
      <c r="B15" s="4"/>
      <c r="C15" s="4"/>
      <c r="D15" s="4"/>
      <c r="E15" s="4"/>
      <c r="F15" s="4"/>
      <c r="G15" s="4"/>
      <c r="H15" s="20">
        <v>7.0000000000000007E-2</v>
      </c>
      <c r="I15" t="s">
        <v>22</v>
      </c>
    </row>
    <row r="16" spans="1:9">
      <c r="A16" s="4" t="s">
        <v>25</v>
      </c>
      <c r="B16" s="4"/>
      <c r="C16" s="4"/>
      <c r="D16" s="4"/>
      <c r="E16" s="4"/>
      <c r="F16" s="4"/>
      <c r="G16" s="4"/>
      <c r="H16" s="21" t="s">
        <v>24</v>
      </c>
    </row>
    <row r="17" spans="1:8">
      <c r="A17" s="4" t="s">
        <v>23</v>
      </c>
      <c r="B17" s="4"/>
      <c r="C17" s="4"/>
      <c r="D17" s="4"/>
      <c r="E17" s="4"/>
      <c r="F17" s="4"/>
      <c r="G17" s="4"/>
      <c r="H17" s="20">
        <v>0.85</v>
      </c>
    </row>
  </sheetData>
  <mergeCells count="3">
    <mergeCell ref="A1:H1"/>
    <mergeCell ref="A2:H2"/>
    <mergeCell ref="C7:G7"/>
  </mergeCells>
  <conditionalFormatting sqref="D4:G6 D8:G9">
    <cfRule type="cellIs" dxfId="0" priority="1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4er Setting</vt:lpstr>
      <vt:lpstr>3er Setting</vt:lpstr>
      <vt:lpstr>2er Setting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Cellar, Anne</dc:creator>
  <cp:lastModifiedBy>Stoebe, Christian</cp:lastModifiedBy>
  <dcterms:created xsi:type="dcterms:W3CDTF">2026-05-12T15:26:26Z</dcterms:created>
  <dcterms:modified xsi:type="dcterms:W3CDTF">2026-05-27T07:51:59Z</dcterms:modified>
</cp:coreProperties>
</file>